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C:\Users\VedranaPodnar\Desktop\Vedrana_P\nabava-moje\2022\GIMNAZIJA KRIŽEVCI\"/>
    </mc:Choice>
  </mc:AlternateContent>
  <xr:revisionPtr revIDLastSave="0" documentId="13_ncr:1_{AC045F49-4320-4B1E-8164-29155779BCC1}" xr6:coauthVersionLast="47" xr6:coauthVersionMax="47" xr10:uidLastSave="{00000000-0000-0000-0000-000000000000}"/>
  <bookViews>
    <workbookView xWindow="-120" yWindow="-120" windowWidth="29040" windowHeight="15840" xr2:uid="{00000000-000D-0000-FFFF-FFFF00000000}"/>
  </bookViews>
  <sheets>
    <sheet name="Građevinski radovi" sheetId="1" r:id="rId1"/>
  </sheets>
  <definedNames>
    <definedName name="ab_radovi">'Građevinski radovi'!#REF!</definedName>
    <definedName name="el_instalacije_JS">'Građevinski radovi'!#REF!</definedName>
    <definedName name="el_priključak_JS">'Građevinski radovi'!#REF!</definedName>
    <definedName name="el_rasvjetna_tijela_JS">'Građevinski radovi'!#REF!</definedName>
    <definedName name="el_razdjelnice_JS">'Građevinski radovi'!#REF!</definedName>
    <definedName name="el_ukupno_JS">'Građevinski radovi'!#REF!</definedName>
    <definedName name="fasada">'Građevinski radovi'!#REF!</definedName>
    <definedName name="_xlnm.Print_Titles" localSheetId="0">'Građevinski radovi'!$A:$G,'Građevinski radovi'!$2:$3</definedName>
    <definedName name="ispit_kontrola">'Građevinski radovi'!#REF!</definedName>
    <definedName name="Izolaterski">'Građevinski radovi'!#REF!</definedName>
    <definedName name="Keramika">'Građevinski radovi'!#REF!</definedName>
    <definedName name="Limarski">'Građevinski radovi'!#REF!</definedName>
    <definedName name="LPS_ukupno">'Građevinski radovi'!#REF!</definedName>
    <definedName name="montaža_ViK">'Građevinski radovi'!#REF!</definedName>
    <definedName name="Okoliš">'Građevinski radovi'!#REF!</definedName>
    <definedName name="PARKET">'Građevinski radovi'!#REF!</definedName>
    <definedName name="pokrivački">'Građevinski radovi'!#REF!</definedName>
    <definedName name="sanitarije">'Građevinski radovi'!#REF!</definedName>
    <definedName name="soboslikar">'Građevinski radovi'!#REF!</definedName>
    <definedName name="STOLARSKI">'Građevinski radovi'!#REF!</definedName>
    <definedName name="Telefonija_ukup">'Građevinski radovi'!#REF!</definedName>
    <definedName name="tesarski">'Građevinski radovi'!#REF!</definedName>
    <definedName name="uklanjanje_demontaza">'Građevinski radovi'!#REF!</definedName>
    <definedName name="zemljani">'Građevinski radovi'!#REF!</definedName>
    <definedName name="zidarski">'Građevinski radovi'!#REF!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62" i="1"/>
  <c r="G59" i="1"/>
  <c r="G56" i="1"/>
  <c r="G55" i="1"/>
  <c r="G46" i="1" l="1"/>
  <c r="G64" i="1"/>
  <c r="G72" i="1" s="1"/>
  <c r="G30" i="1" l="1"/>
  <c r="G39" i="1" l="1"/>
  <c r="G43" i="1"/>
  <c r="G41" i="1"/>
  <c r="G37" i="1"/>
  <c r="G48" i="1" l="1"/>
  <c r="G71" i="1" s="1"/>
  <c r="G22" i="1"/>
  <c r="G28" i="1" l="1"/>
  <c r="G25" i="1"/>
  <c r="G14" i="1"/>
  <c r="G17" i="1" l="1"/>
  <c r="G69" i="1" s="1"/>
  <c r="G32" i="1"/>
  <c r="G70" i="1" s="1"/>
  <c r="G74" i="1" l="1"/>
  <c r="G76" i="1" s="1"/>
  <c r="G78" i="1" s="1"/>
</calcChain>
</file>

<file path=xl/sharedStrings.xml><?xml version="1.0" encoding="utf-8"?>
<sst xmlns="http://schemas.openxmlformats.org/spreadsheetml/2006/main" count="75" uniqueCount="61">
  <si>
    <t>Red.br.</t>
  </si>
  <si>
    <t>OPIS</t>
  </si>
  <si>
    <t>Jed.mj.</t>
  </si>
  <si>
    <t>Količina</t>
  </si>
  <si>
    <t>Jed.cijena (kn)</t>
  </si>
  <si>
    <t>Ukupno</t>
  </si>
  <si>
    <t>kom</t>
  </si>
  <si>
    <t>UKUPNA VRIJEDNOST RADOVA:</t>
  </si>
  <si>
    <t>PDV (25%):</t>
  </si>
  <si>
    <t>SVEUKUPNO:</t>
  </si>
  <si>
    <t xml:space="preserve"> GRAĐEVINSKO OBRTNIČKI RADOVI</t>
  </si>
  <si>
    <t>REKAPITULACIJA</t>
  </si>
  <si>
    <t>1.1.</t>
  </si>
  <si>
    <t>m²</t>
  </si>
  <si>
    <t>1.2.</t>
  </si>
  <si>
    <t xml:space="preserve">1. PRIPREMNI RADOVI </t>
  </si>
  <si>
    <t>Pažljiva demontaža vertikalnih oluka, odvoz i skladištenje radi ponovne ugradnje istih.</t>
  </si>
  <si>
    <t>komplet</t>
  </si>
  <si>
    <t>1. PRIPREMNI  RADOVI UKUPNO:</t>
  </si>
  <si>
    <t>2.1.</t>
  </si>
  <si>
    <t>2. FASADERSKI RADOVI</t>
  </si>
  <si>
    <t>2.2.</t>
  </si>
  <si>
    <t>2.3.</t>
  </si>
  <si>
    <t>U jedniničnu cijenu uračunati sve slojeve fasade</t>
  </si>
  <si>
    <t>2.4.</t>
  </si>
  <si>
    <t>2. FASADERSKI RADOVI UKUPNO:</t>
  </si>
  <si>
    <t>1. PRIPREMNI RADOVI :</t>
  </si>
  <si>
    <t>2. FASADERSKI RADOVI:</t>
  </si>
  <si>
    <t xml:space="preserve">Dobava i postava pročeljne skele. Svi radovi oko postave, razne preinake, prepravci, demontaža i odvoz skele uključeni u jediničnu cijenu. Skela se postavlja tako da se nesmetano može pristupiti svim pročeljnim elementima i da glavni ulaz u zgradu bude dosptupan. Širina skele je od 80 do 90 cm, a montira se na nužnoj udaljenosti od pročelja za nesmetano odvijanje radova. Skela mora biti propisno ukrućena i sidrena prema svim važećim propisima zaštite na radu i hrvatskim normama, a sigurna za sve prolaznike. Skela mora biti opremljena zaštitnom mrežom, penjalicama  te zaštitinim krovom na zadnjoj etaži radi kontinuirane izvedbe radova. </t>
  </si>
  <si>
    <t xml:space="preserve"> Dvorana Gimnazije  I.Z. Dijankovečkog Križevci</t>
  </si>
  <si>
    <t>Obračun po komadu:</t>
  </si>
  <si>
    <t>Vanjski prozor veličine  380 x 200 cm</t>
  </si>
  <si>
    <t>U jediničnu cijenu uračunati sve slojeve fasade</t>
  </si>
  <si>
    <t>Demontaža vanjske dotrajale stolarije. Stavka obuhvaća pažljivu demontažu vanjske stolarije komplet sa dovratnicima, okovima, unutarnjim i vanjskim klupčicama te odvoz demontiranih elemenata/materijala na gradilišni deponij te eventualnu upotrebu skele.</t>
  </si>
  <si>
    <t>Dobava materijala te izrada toplinske ventilirane fasade istočnog i zapadnog pročelja dvorane. Toplinska ventilirana fasada s izolacijom od fasadnih ploča od EPS ekspandiranog polistirena debljine 15 cm. Iste se postavljaju na osnovni sokl rubni profil, širine 15 cm. Izvedba obloge fasade od profiliranog lima u smeđoj boji (kao postojeći dio na sjevernom zidu), debljine d= 0,5 mm na drvenu podkonstrukciju od drvenih letava. Prije letava na koju se postavlja profilirani lim, postaviti paraizolacijsku foliju  180 g/m2. Fasadne ploče se postravljaju jedan do druge bez razmaka kako bi se spriječila pojava toplinskih mostova. Ploče se pričvršćuju mehaničkim pričvrsnicama s min 6 pričvrsnica po m2 kako bi se osigurala stabilnost sustava.</t>
  </si>
  <si>
    <t>Dobava i ugradnja ploča ekstrudiranog polistirena XPS  debljine d = 10 cm, gustoće 32 kg/m2 sa preklopima, za toplinsku izlaciju podnožja (sokla) zida. Visina sokla varira od 0.20 cm do 1.0 m. Ugraditi i mehanički učvrstiti sa pričvrsnicama uz osnovni profil, min 3 kom/m'. Dobava materijala i izvedba sloja građevinske mrežice u građ. ljepilu na soklu na XPS izolaciju. Ljepilo se nanosi u debljini 3 mm. U svježi sloj lejpila utisnuti alkalno otpornu mrežicu sa preklopima 10 cm i zagladiti metalnom gladilicom. Drugi sloj ljepila nanjeti na ugrađenu mrežicu. Završna zaštitno-dekorativna obrada sokla, akril mozaik žbuka, veličine zrna 1.5 mm.</t>
  </si>
  <si>
    <t>3. RADOVI NA ULAZU U DVORANU</t>
  </si>
  <si>
    <t>3.1.</t>
  </si>
  <si>
    <t>3.2.</t>
  </si>
  <si>
    <t>Dobava i postava kulir ploča/betonskih ploča u sustavu s otvorenim reškama. Kulir ploče dimenzija 40x40x3.8 cm se postavljaju na postojeću betonsku podlogu fleksibilnim ljepilom i to na stepenište i ulazni trijem u dvoranu. Prije ugradnje kulir ploča postojeću betonsku ploču je potrebno očistiti i ispuhati. Fleksibilno ljepilo nanijeti direktno na očišćenu podlogu te položiti ploče. Debljina sloja ljepila ovisi o podlozi (od 0.5 do 2 cm). Bitno je da se ploče lijepe cijelom svojom površinom, ako se tako lijepe onda nema opasnosti da se odvoje od ljepila. Popunjavanje fuga pomoću pomoću  kvarcnog pijeska.U cijenu stavke uključen popravak postojećih stepenica te čišćenje i odvoz otpada na ovlašteni deponij.</t>
  </si>
  <si>
    <t>Skidanje dotrajalog i slabo držećeg površinskog sloja boje te popravak naličja zidova sa uključenim gletanjem. Pukotine sanirati antikorozivnim temeljnim sredstvima  U jediničnu cijenu uračunat sav potreban rad i materijal, čišćenje, utovar i odvoz na deponij.</t>
  </si>
  <si>
    <t>Bojanje naličja vanjskih zidova na ulaznom trijemu. Bojanje se provodi u više slojeva. Prvo se nanosi dubinski temeljni premaz za jako upojne građevinske podloge te na njega završna boja za beton otporna na atmosferska opterećenja i otporna na habanj. Boja po izboru investitora</t>
  </si>
  <si>
    <t>3.3.</t>
  </si>
  <si>
    <t>3.4.</t>
  </si>
  <si>
    <t>3.5.</t>
  </si>
  <si>
    <t>Obračun po m' postavljene ograde.</t>
  </si>
  <si>
    <t>m'</t>
  </si>
  <si>
    <t>Dobava materijala, izrada i postava metalne ograde na vanjskom stepeništu, visine 110 cm od nehrđajućeg čelika (INOX). Ograda se izvodi od tri vertikalne cijevi promjera fi 40 mm na razmaku od max 300 cm cm te od dvije horizontalne cijevi fi 40 mm od kojih je jedna na vrhu ograde (rukohvat), a druga na dnu ograde. Također postava vertikalne cijevi od INOX-a na trijemu u otvore između zidova sa sidrenjem u zidove. Ograda na stepeništu se sidri u pod.</t>
  </si>
  <si>
    <t>3. RADOVI NA ULAZU U DVORANU UKUPNO:</t>
  </si>
  <si>
    <t>4. STOLARSKI RADOVI</t>
  </si>
  <si>
    <t>4.1.</t>
  </si>
  <si>
    <t xml:space="preserve">Obračun po komadu montirane stolarije </t>
  </si>
  <si>
    <t>4.2.</t>
  </si>
  <si>
    <t xml:space="preserve">Nabava, doprema i ugradnja PVC prozora sa 4 fiksna polja,  ostakljeno IZO staklom 4 + 16 + 4 mm,  toplinska izolacija Uf=1,3 W/m²K, vanjsko staklo low-e premaz, međuprostor punjen argonom. Boja bijela. Stavka uključuje montažu prozora sa vanjskom aluminijskom klupčicom te eventualnu obradu špalete, silikoniranje spojeva nove stolarije sa svim špaletama i prozorskim klupčicama sve do potpune funkcionalnosti. Obavezno prethodno točno uzimanje mjera na licu mjesta. Dimenzije prozora 380 x 200 cm. </t>
  </si>
  <si>
    <t>4.3.</t>
  </si>
  <si>
    <t>Vanjska vrata veličine  350 x 215 cm</t>
  </si>
  <si>
    <t xml:space="preserve">Nabava doprema i ugradnja vanjskih  PVC vrata na glavnom ulazu u zgradu dvorane sa dva krila te sa jednim fiksnim dijelom (prema uzoru na postojeća vrata), ostakljeno IZO staklom 4 + 16 + 4 mm, toplinski koeficijent Uw=3,8 W/m²K.  Stavka uključuje montažu vrata, te eventualnu obradu špalete, sve do potpune funkcionalnosti. Obavezno prethodno točno uzimanje mjera na licu mjesta. Ukupne dimenzije vrata 350 x 215 cm. </t>
  </si>
  <si>
    <t>4. STOLARSKI RADOVI UKUPNO:</t>
  </si>
  <si>
    <t>Skidanje dotrajalog i slabo držećeg površinskog sloja fasadne žbuke. Otucanje slabo držeće žbuke, čišćenje podloge, nanošenje sloja cementnog šprica i nanošenje sloja grube produžne žbuke koju treba zagladiti i poravnati sa postojećom žbukom.U jediničnu cijenu uračunat sav potreban rad i materijal, čišćenje, utovar i odvoz na deponij.</t>
  </si>
  <si>
    <t>Zatvaranje odnosno oblaganje podgleda strehe trapeznim limom TN10, uključivo podkonstrukcija od drvenih letava 4/5 cm.  - ton smeđi.</t>
  </si>
  <si>
    <t>Obostrano oblačenje nadstrešnice iznad ulaza u dvoranu limom te betonskih greda prema ulazu. Lim je čelični, pocinčani i bojeni pečenim lakom u smeđem tonu. Garancija proizvođača na limene proizvode obavezno na rok trajanja od najmanje 15 godina. U cijenu uračunata izrada okapnice i oluka  nadstrešnice. Uključen sav rad i materijal potreban za izvršenje stavke.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</si>
</sst>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kn&quot;"/>
    <numFmt numFmtId="165" formatCode="#,##0.00;[Red]#,##0.00"/>
    <numFmt numFmtId="166" formatCode="_-* #,##0.00\ _k_n_-;\-* #,##0.00\ _k_n_-;_-* &quot;-&quot;??\ _k_n_-;_-@_-"/>
  </numFmts>
  <fonts count="17" x14ac:knownFonts="1">
    <font>
      <sz val="10"/>
      <name val="Arial"/>
      <charset val="238"/>
    </font>
    <font>
      <sz val="11"/>
      <name val="Arial Narrow"/>
      <family val="2"/>
      <charset val="238"/>
    </font>
    <font>
      <b/>
      <sz val="11"/>
      <name val="Arial Narrow"/>
      <family val="2"/>
      <charset val="238"/>
    </font>
    <font>
      <sz val="11"/>
      <color indexed="10"/>
      <name val="Arial Narrow"/>
      <family val="2"/>
      <charset val="238"/>
    </font>
    <font>
      <b/>
      <sz val="16"/>
      <name val="Arial Narrow"/>
      <family val="2"/>
      <charset val="238"/>
    </font>
    <font>
      <b/>
      <sz val="11"/>
      <color indexed="10"/>
      <name val="Arial Narrow"/>
      <family val="2"/>
      <charset val="238"/>
    </font>
    <font>
      <sz val="12"/>
      <name val="Arial Narrow"/>
      <family val="2"/>
      <charset val="238"/>
    </font>
    <font>
      <b/>
      <sz val="12"/>
      <name val="Arial Narrow"/>
      <family val="2"/>
      <charset val="238"/>
    </font>
    <font>
      <b/>
      <sz val="12"/>
      <color indexed="10"/>
      <name val="Arial Narrow"/>
      <family val="2"/>
      <charset val="238"/>
    </font>
    <font>
      <sz val="8"/>
      <name val="Arial"/>
      <family val="2"/>
      <charset val="238"/>
    </font>
    <font>
      <sz val="10"/>
      <name val="Arial Narrow"/>
      <family val="2"/>
      <charset val="238"/>
    </font>
    <font>
      <b/>
      <sz val="10"/>
      <name val="Arial Narrow"/>
      <family val="2"/>
      <charset val="238"/>
    </font>
    <font>
      <sz val="10"/>
      <name val="Arial CE"/>
      <family val="2"/>
      <charset val="238"/>
    </font>
    <font>
      <sz val="10"/>
      <name val="Arial"/>
      <family val="2"/>
      <charset val="238"/>
    </font>
    <font>
      <sz val="12"/>
      <name val="Arial CE"/>
      <charset val="238"/>
    </font>
    <font>
      <b/>
      <sz val="12"/>
      <name val="Arial"/>
      <family val="2"/>
      <charset val="238"/>
    </font>
    <font>
      <b/>
      <sz val="14"/>
      <name val="Arial Narrow"/>
      <family val="2"/>
      <charset val="238"/>
    </font>
  </fonts>
  <fills count="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s>
  <cellStyleXfs count="4">
    <xf numFmtId="0" fontId="0" fillId="0" borderId="0"/>
    <xf numFmtId="0" fontId="12" fillId="0" borderId="0">
      <alignment horizontal="justify" vertical="top"/>
    </xf>
    <xf numFmtId="0" fontId="13" fillId="0" borderId="0"/>
    <xf numFmtId="0" fontId="14" fillId="0" borderId="0"/>
  </cellStyleXfs>
  <cellXfs count="100">
    <xf numFmtId="0" fontId="0" fillId="0" borderId="0" xfId="0"/>
    <xf numFmtId="0" fontId="1" fillId="0" borderId="0" xfId="0" applyFont="1"/>
    <xf numFmtId="0" fontId="1" fillId="0" borderId="0" xfId="0" applyFont="1" applyBorder="1" applyAlignment="1">
      <alignment horizontal="center" vertical="center" wrapText="1"/>
    </xf>
    <xf numFmtId="0" fontId="1" fillId="0" borderId="0" xfId="0" applyFont="1" applyAlignment="1"/>
    <xf numFmtId="4" fontId="1" fillId="0" borderId="0" xfId="0" applyNumberFormat="1" applyFont="1" applyBorder="1" applyAlignment="1">
      <alignment horizontal="center" vertical="center"/>
    </xf>
    <xf numFmtId="0" fontId="1" fillId="0" borderId="0" xfId="0" applyFont="1" applyAlignment="1">
      <alignment horizontal="left" vertical="top"/>
    </xf>
    <xf numFmtId="0" fontId="2" fillId="0" borderId="0" xfId="0" applyFont="1" applyBorder="1" applyAlignment="1">
      <alignment horizontal="justify" vertical="center"/>
    </xf>
    <xf numFmtId="0" fontId="1" fillId="0" borderId="0" xfId="0" applyFont="1" applyBorder="1" applyAlignment="1">
      <alignment horizontal="center" vertical="center"/>
    </xf>
    <xf numFmtId="0" fontId="1" fillId="0" borderId="0" xfId="0" applyNumberFormat="1" applyFont="1" applyBorder="1" applyAlignment="1">
      <alignment horizontal="right" vertical="center" wrapText="1" indent="1"/>
    </xf>
    <xf numFmtId="164" fontId="1" fillId="0" borderId="0" xfId="0" applyNumberFormat="1" applyFont="1" applyBorder="1" applyAlignment="1">
      <alignment horizontal="center" vertical="center"/>
    </xf>
    <xf numFmtId="0" fontId="2" fillId="0" borderId="0" xfId="0" applyFont="1" applyBorder="1" applyAlignment="1">
      <alignment horizontal="justify" vertical="top" wrapText="1"/>
    </xf>
    <xf numFmtId="0" fontId="4" fillId="0" borderId="0" xfId="0" applyFont="1" applyBorder="1" applyAlignment="1">
      <alignment horizontal="center" vertical="center"/>
    </xf>
    <xf numFmtId="4" fontId="1" fillId="0" borderId="0" xfId="0" applyNumberFormat="1" applyFont="1" applyBorder="1" applyAlignment="1">
      <alignment horizontal="center" vertical="center" wrapText="1"/>
    </xf>
    <xf numFmtId="0" fontId="1" fillId="0" borderId="0" xfId="0" applyFont="1" applyBorder="1" applyAlignment="1">
      <alignment horizontal="left" vertical="top"/>
    </xf>
    <xf numFmtId="0" fontId="1" fillId="0" borderId="0" xfId="0" applyFont="1" applyAlignment="1">
      <alignment vertical="top"/>
    </xf>
    <xf numFmtId="4" fontId="1" fillId="0" borderId="0" xfId="0" applyNumberFormat="1" applyFont="1" applyBorder="1" applyAlignment="1">
      <alignment vertical="center"/>
    </xf>
    <xf numFmtId="4" fontId="1" fillId="0" borderId="4" xfId="0" applyNumberFormat="1" applyFont="1" applyBorder="1" applyAlignment="1">
      <alignment vertical="center"/>
    </xf>
    <xf numFmtId="0" fontId="1" fillId="0" borderId="0" xfId="0" applyFont="1" applyBorder="1" applyAlignment="1">
      <alignment vertical="top" wrapText="1"/>
    </xf>
    <xf numFmtId="4" fontId="3" fillId="0" borderId="0" xfId="0" applyNumberFormat="1" applyFont="1" applyBorder="1" applyAlignment="1">
      <alignment horizontal="right" vertical="center" indent="1"/>
    </xf>
    <xf numFmtId="0" fontId="2" fillId="0" borderId="0" xfId="0" applyFont="1" applyBorder="1" applyAlignment="1">
      <alignment horizontal="left" vertical="center"/>
    </xf>
    <xf numFmtId="2" fontId="2" fillId="0" borderId="0" xfId="0" applyNumberFormat="1" applyFont="1"/>
    <xf numFmtId="0" fontId="5" fillId="0" borderId="4" xfId="0" applyFont="1" applyBorder="1" applyAlignment="1">
      <alignment horizontal="left" vertical="center" indent="10"/>
    </xf>
    <xf numFmtId="2" fontId="7" fillId="0" borderId="0" xfId="0" applyNumberFormat="1" applyFont="1" applyAlignment="1">
      <alignment vertical="top"/>
    </xf>
    <xf numFmtId="0" fontId="3" fillId="0" borderId="0" xfId="0" applyFont="1" applyAlignment="1">
      <alignment horizontal="left" vertical="top"/>
    </xf>
    <xf numFmtId="0" fontId="2" fillId="0" borderId="0" xfId="0" applyFont="1" applyAlignment="1">
      <alignment horizontal="right" vertical="top"/>
    </xf>
    <xf numFmtId="4" fontId="6" fillId="0" borderId="0" xfId="0" applyNumberFormat="1" applyFont="1" applyBorder="1" applyAlignment="1">
      <alignment vertical="center"/>
    </xf>
    <xf numFmtId="0" fontId="7" fillId="0" borderId="0" xfId="0" applyFont="1" applyBorder="1" applyAlignment="1">
      <alignment horizontal="right" vertical="center"/>
    </xf>
    <xf numFmtId="0" fontId="8" fillId="0" borderId="0" xfId="0" applyFont="1" applyBorder="1" applyAlignment="1">
      <alignment horizontal="right" vertical="center"/>
    </xf>
    <xf numFmtId="2" fontId="5" fillId="0" borderId="0" xfId="0" applyNumberFormat="1" applyFont="1" applyBorder="1"/>
    <xf numFmtId="0" fontId="5" fillId="0" borderId="0" xfId="0" applyFont="1" applyBorder="1" applyAlignment="1">
      <alignment horizontal="right" vertical="center"/>
    </xf>
    <xf numFmtId="0" fontId="5" fillId="0" borderId="0" xfId="0" applyFont="1" applyBorder="1" applyAlignment="1">
      <alignment horizontal="right" vertical="center" indent="1"/>
    </xf>
    <xf numFmtId="164" fontId="5" fillId="0" borderId="0" xfId="0" applyNumberFormat="1" applyFont="1" applyBorder="1" applyAlignment="1">
      <alignment horizontal="right" vertical="center"/>
    </xf>
    <xf numFmtId="0" fontId="2" fillId="0" borderId="1" xfId="0" applyFont="1" applyBorder="1" applyAlignment="1">
      <alignment horizontal="justify" vertical="top"/>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NumberFormat="1" applyFont="1" applyBorder="1" applyAlignment="1">
      <alignment horizontal="center" vertical="top" wrapText="1"/>
    </xf>
    <xf numFmtId="165" fontId="10" fillId="0" borderId="0" xfId="0" applyNumberFormat="1" applyFont="1" applyAlignment="1">
      <alignment horizontal="center" vertical="top"/>
    </xf>
    <xf numFmtId="0" fontId="10" fillId="0" borderId="0" xfId="0" applyFont="1" applyAlignment="1">
      <alignment vertical="top"/>
    </xf>
    <xf numFmtId="2" fontId="11" fillId="0" borderId="0" xfId="0" applyNumberFormat="1" applyFont="1" applyAlignment="1">
      <alignment vertical="top"/>
    </xf>
    <xf numFmtId="4" fontId="10" fillId="0" borderId="0" xfId="0" applyNumberFormat="1" applyFont="1" applyBorder="1" applyAlignment="1">
      <alignment vertical="top"/>
    </xf>
    <xf numFmtId="2" fontId="11" fillId="0" borderId="0" xfId="0" applyNumberFormat="1" applyFont="1" applyAlignment="1">
      <alignment vertical="top" wrapText="1"/>
    </xf>
    <xf numFmtId="0" fontId="10" fillId="0" borderId="0" xfId="0" applyFont="1" applyBorder="1" applyAlignment="1">
      <alignment horizontal="center" vertical="top" wrapText="1"/>
    </xf>
    <xf numFmtId="4" fontId="10" fillId="0" borderId="0" xfId="0" applyNumberFormat="1" applyFont="1" applyBorder="1" applyAlignment="1">
      <alignment vertical="top" wrapText="1"/>
    </xf>
    <xf numFmtId="0" fontId="10" fillId="0" borderId="0" xfId="0" applyNumberFormat="1" applyFont="1" applyAlignment="1" applyProtection="1">
      <alignment horizontal="right" vertical="top" indent="1"/>
      <protection hidden="1"/>
    </xf>
    <xf numFmtId="0" fontId="10" fillId="0" borderId="0" xfId="0" applyNumberFormat="1" applyFont="1" applyBorder="1" applyAlignment="1" applyProtection="1">
      <alignment horizontal="right" vertical="center" wrapText="1" indent="1"/>
      <protection hidden="1"/>
    </xf>
    <xf numFmtId="4" fontId="10" fillId="0" borderId="0" xfId="0" applyNumberFormat="1" applyFont="1" applyAlignment="1">
      <alignment vertical="top" wrapText="1"/>
    </xf>
    <xf numFmtId="0" fontId="10" fillId="0" borderId="0" xfId="0" applyFont="1" applyBorder="1" applyAlignment="1">
      <alignment vertical="top"/>
    </xf>
    <xf numFmtId="0" fontId="2" fillId="0" borderId="4" xfId="0" applyFont="1" applyBorder="1" applyAlignment="1">
      <alignment horizontal="left" vertical="center" indent="10"/>
    </xf>
    <xf numFmtId="0" fontId="10" fillId="0" borderId="0" xfId="0" applyNumberFormat="1" applyFont="1" applyAlignment="1">
      <alignment horizontal="left" vertical="top" wrapText="1"/>
    </xf>
    <xf numFmtId="0" fontId="13" fillId="0" borderId="0" xfId="0" applyFont="1"/>
    <xf numFmtId="0" fontId="13" fillId="0" borderId="0" xfId="0" applyFont="1" applyAlignment="1">
      <alignment horizontal="justify"/>
    </xf>
    <xf numFmtId="49" fontId="11" fillId="0" borderId="0" xfId="0" applyNumberFormat="1" applyFont="1" applyAlignment="1">
      <alignment vertical="top"/>
    </xf>
    <xf numFmtId="2" fontId="10" fillId="0" borderId="0" xfId="0" applyNumberFormat="1" applyFont="1" applyBorder="1" applyAlignment="1" applyProtection="1">
      <alignment horizontal="right" vertical="center" wrapText="1" indent="1"/>
      <protection hidden="1"/>
    </xf>
    <xf numFmtId="4" fontId="2" fillId="0" borderId="4" xfId="0" applyNumberFormat="1" applyFont="1" applyBorder="1" applyAlignment="1">
      <alignment horizontal="left" vertical="top"/>
    </xf>
    <xf numFmtId="0" fontId="2" fillId="0" borderId="6" xfId="0" applyFont="1" applyBorder="1" applyAlignment="1">
      <alignment horizontal="left" vertical="center"/>
    </xf>
    <xf numFmtId="0" fontId="10" fillId="0" borderId="4" xfId="0" applyFont="1" applyBorder="1" applyAlignment="1">
      <alignment horizontal="center" vertical="top"/>
    </xf>
    <xf numFmtId="0" fontId="10" fillId="0" borderId="4" xfId="0" applyNumberFormat="1" applyFont="1" applyBorder="1" applyAlignment="1" applyProtection="1">
      <alignment horizontal="right" vertical="top" indent="1"/>
      <protection hidden="1"/>
    </xf>
    <xf numFmtId="4" fontId="10" fillId="0" borderId="4" xfId="0" applyNumberFormat="1" applyFont="1" applyBorder="1" applyAlignment="1">
      <alignment vertical="top"/>
    </xf>
    <xf numFmtId="0" fontId="10" fillId="0" borderId="0" xfId="0" applyFont="1" applyBorder="1" applyAlignment="1">
      <alignment horizontal="center" vertical="top"/>
    </xf>
    <xf numFmtId="0" fontId="10" fillId="0" borderId="0" xfId="0" applyNumberFormat="1" applyFont="1" applyBorder="1" applyAlignment="1" applyProtection="1">
      <alignment horizontal="right" vertical="top" indent="1"/>
      <protection hidden="1"/>
    </xf>
    <xf numFmtId="0" fontId="16" fillId="2" borderId="0" xfId="0" applyFont="1" applyFill="1" applyBorder="1" applyAlignment="1">
      <alignment horizontal="left" vertical="center"/>
    </xf>
    <xf numFmtId="0" fontId="1" fillId="2" borderId="0" xfId="0" applyFont="1" applyFill="1" applyBorder="1" applyAlignment="1">
      <alignment horizontal="center" vertical="center" wrapText="1"/>
    </xf>
    <xf numFmtId="0" fontId="1" fillId="2" borderId="0" xfId="0" applyNumberFormat="1" applyFont="1" applyFill="1" applyBorder="1" applyAlignment="1">
      <alignment horizontal="right" vertical="center" wrapText="1" indent="1"/>
    </xf>
    <xf numFmtId="4" fontId="1" fillId="2" borderId="0" xfId="0" applyNumberFormat="1" applyFont="1" applyFill="1" applyBorder="1" applyAlignment="1">
      <alignment horizontal="center" vertical="center" wrapText="1"/>
    </xf>
    <xf numFmtId="4" fontId="10" fillId="0" borderId="0" xfId="0" applyNumberFormat="1" applyFont="1" applyBorder="1" applyAlignment="1">
      <alignment vertical="center" wrapText="1"/>
    </xf>
    <xf numFmtId="0" fontId="16" fillId="4" borderId="0" xfId="0" applyFont="1" applyFill="1" applyBorder="1" applyAlignment="1">
      <alignment horizontal="left" vertical="center"/>
    </xf>
    <xf numFmtId="0" fontId="1" fillId="4" borderId="0" xfId="0" applyFont="1" applyFill="1" applyBorder="1" applyAlignment="1">
      <alignment horizontal="center" vertical="center" wrapText="1"/>
    </xf>
    <xf numFmtId="0" fontId="1" fillId="4" borderId="0" xfId="0" applyNumberFormat="1" applyFont="1" applyFill="1" applyBorder="1" applyAlignment="1">
      <alignment horizontal="right" vertical="center" wrapText="1" indent="1"/>
    </xf>
    <xf numFmtId="4" fontId="10" fillId="4" borderId="0" xfId="0" applyNumberFormat="1" applyFont="1" applyFill="1" applyBorder="1" applyAlignment="1">
      <alignment vertical="top"/>
    </xf>
    <xf numFmtId="0" fontId="10" fillId="0" borderId="0" xfId="0" applyFont="1" applyAlignment="1">
      <alignment horizontal="center"/>
    </xf>
    <xf numFmtId="2" fontId="10" fillId="0" borderId="0" xfId="0" applyNumberFormat="1" applyFont="1" applyBorder="1" applyAlignment="1" applyProtection="1">
      <alignment horizontal="center" wrapText="1"/>
      <protection hidden="1"/>
    </xf>
    <xf numFmtId="4" fontId="10" fillId="0" borderId="0" xfId="0" applyNumberFormat="1" applyFont="1" applyBorder="1" applyAlignment="1">
      <alignment horizontal="center" wrapText="1"/>
    </xf>
    <xf numFmtId="4" fontId="10" fillId="0" borderId="0" xfId="0" applyNumberFormat="1" applyFont="1" applyBorder="1" applyAlignment="1">
      <alignment horizontal="center"/>
    </xf>
    <xf numFmtId="0" fontId="15" fillId="3" borderId="8" xfId="0" applyFont="1" applyFill="1" applyBorder="1"/>
    <xf numFmtId="0" fontId="0" fillId="3" borderId="8" xfId="0" applyFill="1" applyBorder="1"/>
    <xf numFmtId="0" fontId="10" fillId="0" borderId="0" xfId="0" applyFont="1" applyAlignment="1">
      <alignment horizontal="center" vertical="top"/>
    </xf>
    <xf numFmtId="0" fontId="10" fillId="0" borderId="0" xfId="0" applyFont="1" applyFill="1" applyAlignment="1">
      <alignment horizontal="justify" vertical="top" wrapText="1"/>
    </xf>
    <xf numFmtId="0" fontId="10" fillId="0" borderId="0" xfId="0" applyFont="1" applyBorder="1" applyAlignment="1">
      <alignment horizontal="left" vertical="top" wrapText="1"/>
    </xf>
    <xf numFmtId="0" fontId="10" fillId="0" borderId="0" xfId="0" applyNumberFormat="1" applyFont="1" applyBorder="1" applyAlignment="1" applyProtection="1">
      <alignment horizontal="center"/>
      <protection hidden="1"/>
    </xf>
    <xf numFmtId="0" fontId="10" fillId="0" borderId="0" xfId="0" applyNumberFormat="1" applyFont="1" applyBorder="1" applyAlignment="1" applyProtection="1">
      <alignment horizontal="right" vertical="top"/>
      <protection hidden="1"/>
    </xf>
    <xf numFmtId="0" fontId="10" fillId="0" borderId="0" xfId="0" applyFont="1" applyBorder="1" applyAlignment="1">
      <alignment horizontal="left" vertical="center"/>
    </xf>
    <xf numFmtId="0" fontId="10" fillId="0" borderId="0" xfId="0" applyFont="1" applyAlignment="1">
      <alignment vertical="top" wrapText="1"/>
    </xf>
    <xf numFmtId="0" fontId="10" fillId="0" borderId="0" xfId="0" applyFont="1" applyBorder="1" applyAlignment="1">
      <alignment horizontal="center"/>
    </xf>
    <xf numFmtId="4" fontId="1" fillId="0" borderId="2"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166" fontId="1" fillId="0" borderId="1" xfId="0" applyNumberFormat="1" applyFont="1" applyBorder="1" applyAlignment="1">
      <alignment horizontal="center" wrapText="1"/>
    </xf>
    <xf numFmtId="166" fontId="1" fillId="0" borderId="0" xfId="0" applyNumberFormat="1" applyFont="1" applyBorder="1" applyAlignment="1">
      <alignment horizontal="center" wrapText="1"/>
    </xf>
    <xf numFmtId="166" fontId="11" fillId="0" borderId="0" xfId="0" applyNumberFormat="1" applyFont="1" applyBorder="1" applyAlignment="1" applyProtection="1">
      <protection hidden="1"/>
    </xf>
    <xf numFmtId="166" fontId="10" fillId="0" borderId="0" xfId="0" applyNumberFormat="1" applyFont="1" applyBorder="1" applyAlignment="1" applyProtection="1">
      <alignment wrapText="1"/>
      <protection hidden="1"/>
    </xf>
    <xf numFmtId="166" fontId="11" fillId="0" borderId="0" xfId="0" applyNumberFormat="1" applyFont="1" applyBorder="1" applyAlignment="1" applyProtection="1">
      <alignment horizontal="center"/>
      <protection hidden="1"/>
    </xf>
    <xf numFmtId="166" fontId="11" fillId="0" borderId="7" xfId="0" applyNumberFormat="1" applyFont="1" applyBorder="1" applyAlignment="1" applyProtection="1">
      <protection hidden="1"/>
    </xf>
    <xf numFmtId="166" fontId="1" fillId="2" borderId="0" xfId="0" applyNumberFormat="1" applyFont="1" applyFill="1" applyBorder="1" applyAlignment="1">
      <alignment horizontal="center" wrapText="1"/>
    </xf>
    <xf numFmtId="166" fontId="10" fillId="0" borderId="0" xfId="0" applyNumberFormat="1" applyFont="1" applyBorder="1" applyAlignment="1" applyProtection="1">
      <alignment horizontal="center" wrapText="1"/>
      <protection hidden="1"/>
    </xf>
    <xf numFmtId="166" fontId="10" fillId="0" borderId="0" xfId="0" applyNumberFormat="1" applyFont="1" applyBorder="1" applyAlignment="1" applyProtection="1">
      <alignment horizontal="right" vertical="top"/>
      <protection hidden="1"/>
    </xf>
    <xf numFmtId="166" fontId="0" fillId="3" borderId="8" xfId="0" applyNumberFormat="1" applyFill="1" applyBorder="1" applyAlignment="1"/>
    <xf numFmtId="166" fontId="0" fillId="0" borderId="0" xfId="0" applyNumberFormat="1" applyAlignment="1"/>
    <xf numFmtId="166" fontId="2" fillId="0" borderId="4" xfId="0" applyNumberFormat="1" applyFont="1" applyBorder="1" applyAlignment="1"/>
    <xf numFmtId="166" fontId="2" fillId="0" borderId="0" xfId="0" applyNumberFormat="1" applyFont="1" applyBorder="1" applyAlignment="1"/>
    <xf numFmtId="166" fontId="7" fillId="0" borderId="5" xfId="0" applyNumberFormat="1" applyFont="1" applyBorder="1" applyAlignment="1"/>
    <xf numFmtId="166" fontId="7" fillId="0" borderId="0" xfId="0" applyNumberFormat="1" applyFont="1" applyBorder="1" applyAlignment="1"/>
  </cellXfs>
  <cellStyles count="4">
    <cellStyle name="Excel Built-in Normal" xfId="2" xr:uid="{00000000-0005-0000-0000-000000000000}"/>
    <cellStyle name="Normal_Sokolgradska-02-TR" xfId="3" xr:uid="{00000000-0005-0000-0000-000001000000}"/>
    <cellStyle name="Normalno" xfId="0" builtinId="0"/>
    <cellStyle name="tekst"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80"/>
  <sheetViews>
    <sheetView showZeros="0" tabSelected="1" zoomScale="130" zoomScaleNormal="130" zoomScaleSheetLayoutView="100" zoomScalePageLayoutView="130" workbookViewId="0">
      <selection activeCell="H12" sqref="H12"/>
    </sheetView>
  </sheetViews>
  <sheetFormatPr defaultRowHeight="12.75" x14ac:dyDescent="0.2"/>
  <cols>
    <col min="1" max="1" width="6.7109375" customWidth="1"/>
    <col min="2" max="2" width="49.5703125" customWidth="1"/>
    <col min="3" max="3" width="7.5703125" customWidth="1"/>
    <col min="4" max="4" width="10.5703125" bestFit="1" customWidth="1"/>
    <col min="5" max="5" width="10.140625" bestFit="1" customWidth="1"/>
    <col min="6" max="6" width="2.28515625" customWidth="1"/>
    <col min="7" max="7" width="15" style="95" bestFit="1" customWidth="1"/>
    <col min="8" max="9" width="15.140625" customWidth="1"/>
  </cols>
  <sheetData>
    <row r="2" spans="1:11" ht="15.75" customHeight="1" x14ac:dyDescent="0.3">
      <c r="A2" s="32" t="s">
        <v>0</v>
      </c>
      <c r="B2" s="33" t="s">
        <v>1</v>
      </c>
      <c r="C2" s="34" t="s">
        <v>2</v>
      </c>
      <c r="D2" s="35" t="s">
        <v>3</v>
      </c>
      <c r="E2" s="83" t="s">
        <v>4</v>
      </c>
      <c r="F2" s="84"/>
      <c r="G2" s="85" t="s">
        <v>5</v>
      </c>
      <c r="H2" s="14"/>
    </row>
    <row r="3" spans="1:11" ht="16.5" x14ac:dyDescent="0.3">
      <c r="A3" s="6"/>
      <c r="B3" s="7"/>
      <c r="C3" s="2"/>
      <c r="D3" s="8"/>
      <c r="E3" s="9"/>
      <c r="F3" s="4"/>
      <c r="G3" s="86"/>
      <c r="H3" s="3"/>
    </row>
    <row r="4" spans="1:11" ht="20.25" x14ac:dyDescent="0.3">
      <c r="A4" s="10"/>
      <c r="B4" s="11" t="s">
        <v>10</v>
      </c>
      <c r="C4" s="2"/>
      <c r="D4" s="8"/>
      <c r="E4" s="12"/>
      <c r="F4" s="12"/>
      <c r="G4" s="86"/>
      <c r="H4" s="1"/>
    </row>
    <row r="5" spans="1:11" ht="18" customHeight="1" x14ac:dyDescent="0.3">
      <c r="A5" s="10"/>
      <c r="B5" s="7"/>
      <c r="C5" s="2"/>
      <c r="D5" s="8"/>
      <c r="E5" s="12"/>
      <c r="F5" s="12"/>
      <c r="G5" s="86"/>
      <c r="H5" s="1"/>
    </row>
    <row r="6" spans="1:11" ht="13.5" customHeight="1" x14ac:dyDescent="0.2">
      <c r="A6" s="38"/>
      <c r="B6" s="19"/>
      <c r="C6" s="58"/>
      <c r="D6" s="59"/>
      <c r="E6" s="39"/>
      <c r="F6" s="39"/>
      <c r="G6" s="87"/>
      <c r="K6" s="50"/>
    </row>
    <row r="7" spans="1:11" ht="16.5" x14ac:dyDescent="0.2">
      <c r="A7" s="38"/>
      <c r="B7" s="19"/>
      <c r="C7" s="58"/>
      <c r="D7" s="59"/>
      <c r="E7" s="39"/>
      <c r="F7" s="39"/>
      <c r="G7" s="87"/>
      <c r="K7" s="50"/>
    </row>
    <row r="8" spans="1:11" ht="18" x14ac:dyDescent="0.2">
      <c r="A8" s="38"/>
      <c r="B8" s="65" t="s">
        <v>29</v>
      </c>
      <c r="C8" s="66"/>
      <c r="D8" s="67"/>
      <c r="E8" s="68"/>
      <c r="F8" s="39"/>
      <c r="G8" s="87"/>
      <c r="K8" s="50"/>
    </row>
    <row r="9" spans="1:11" ht="16.5" x14ac:dyDescent="0.2">
      <c r="A9" s="38"/>
      <c r="B9" s="19"/>
      <c r="C9" s="58"/>
      <c r="D9" s="59"/>
      <c r="E9" s="39"/>
      <c r="F9" s="39"/>
      <c r="G9" s="87"/>
      <c r="K9" s="50"/>
    </row>
    <row r="10" spans="1:11" ht="18" x14ac:dyDescent="0.2">
      <c r="A10" s="10"/>
      <c r="B10" s="60" t="s">
        <v>15</v>
      </c>
      <c r="C10" s="61"/>
      <c r="D10" s="62"/>
      <c r="E10" s="39"/>
      <c r="F10" s="39"/>
      <c r="G10" s="87"/>
      <c r="K10" s="50"/>
    </row>
    <row r="11" spans="1:11" x14ac:dyDescent="0.2">
      <c r="A11" s="40"/>
      <c r="B11" s="37"/>
      <c r="C11" s="41"/>
      <c r="D11" s="44"/>
      <c r="E11" s="39"/>
      <c r="F11" s="39"/>
      <c r="G11" s="87"/>
      <c r="K11" s="50"/>
    </row>
    <row r="12" spans="1:11" ht="132.75" customHeight="1" x14ac:dyDescent="0.2">
      <c r="A12" s="51" t="s">
        <v>12</v>
      </c>
      <c r="B12" s="48" t="s">
        <v>28</v>
      </c>
      <c r="C12" s="69" t="s">
        <v>13</v>
      </c>
      <c r="D12" s="70">
        <v>150</v>
      </c>
      <c r="E12" s="71">
        <v>15</v>
      </c>
      <c r="F12" s="71"/>
      <c r="G12" s="87">
        <f>D12*E12</f>
        <v>2250</v>
      </c>
      <c r="K12" s="50"/>
    </row>
    <row r="13" spans="1:11" ht="12.75" customHeight="1" x14ac:dyDescent="0.2">
      <c r="A13" s="38"/>
      <c r="B13" s="45"/>
      <c r="C13" s="36"/>
      <c r="D13" s="52"/>
      <c r="E13" s="39"/>
      <c r="F13" s="39"/>
      <c r="G13" s="88"/>
      <c r="K13" s="50"/>
    </row>
    <row r="14" spans="1:11" ht="27" customHeight="1" x14ac:dyDescent="0.2">
      <c r="A14" s="51" t="s">
        <v>14</v>
      </c>
      <c r="B14" s="48" t="s">
        <v>16</v>
      </c>
      <c r="C14" s="69" t="s">
        <v>17</v>
      </c>
      <c r="D14" s="70">
        <v>1</v>
      </c>
      <c r="E14" s="72">
        <v>20</v>
      </c>
      <c r="F14" s="39"/>
      <c r="G14" s="87">
        <f>E14*D14</f>
        <v>20</v>
      </c>
      <c r="K14" s="50"/>
    </row>
    <row r="15" spans="1:11" ht="12.75" customHeight="1" x14ac:dyDescent="0.2">
      <c r="A15" s="38"/>
      <c r="B15" s="45"/>
      <c r="C15" s="36"/>
      <c r="D15" s="52"/>
      <c r="E15" s="39"/>
      <c r="F15" s="39"/>
      <c r="G15" s="88"/>
      <c r="K15" s="50"/>
    </row>
    <row r="16" spans="1:11" ht="12.75" customHeight="1" thickBot="1" x14ac:dyDescent="0.25">
      <c r="A16" s="38"/>
      <c r="B16" s="45"/>
      <c r="C16" s="36"/>
      <c r="D16" s="70"/>
      <c r="E16" s="72"/>
      <c r="F16" s="72"/>
      <c r="G16" s="89"/>
      <c r="K16" s="50"/>
    </row>
    <row r="17" spans="1:11" ht="12.75" customHeight="1" thickBot="1" x14ac:dyDescent="0.25">
      <c r="A17" s="38"/>
      <c r="B17" s="54" t="s">
        <v>18</v>
      </c>
      <c r="C17" s="55"/>
      <c r="D17" s="56"/>
      <c r="E17" s="57"/>
      <c r="F17" s="57"/>
      <c r="G17" s="90">
        <f>SUM(G12:G16)</f>
        <v>2270</v>
      </c>
      <c r="K17" s="50"/>
    </row>
    <row r="18" spans="1:11" ht="11.25" customHeight="1" x14ac:dyDescent="0.2">
      <c r="A18" s="38"/>
      <c r="B18" s="19"/>
      <c r="C18" s="58"/>
      <c r="D18" s="59"/>
      <c r="E18" s="39"/>
      <c r="F18" s="39"/>
      <c r="G18" s="87"/>
      <c r="K18" s="50"/>
    </row>
    <row r="19" spans="1:11" ht="12.75" customHeight="1" x14ac:dyDescent="0.2">
      <c r="A19" s="38"/>
      <c r="B19" s="45"/>
      <c r="C19" s="36"/>
      <c r="D19" s="52"/>
      <c r="E19" s="39"/>
      <c r="F19" s="39"/>
      <c r="G19" s="87"/>
      <c r="K19" s="50"/>
    </row>
    <row r="20" spans="1:11" ht="12.75" customHeight="1" x14ac:dyDescent="0.3">
      <c r="A20" s="38"/>
      <c r="B20" s="60" t="s">
        <v>20</v>
      </c>
      <c r="C20" s="61"/>
      <c r="D20" s="62"/>
      <c r="E20" s="63"/>
      <c r="F20" s="63"/>
      <c r="G20" s="91"/>
      <c r="K20" s="50"/>
    </row>
    <row r="21" spans="1:11" ht="12.75" customHeight="1" x14ac:dyDescent="0.2">
      <c r="A21" s="38"/>
      <c r="B21" s="19"/>
      <c r="C21" s="58"/>
      <c r="D21" s="59"/>
      <c r="E21" s="39"/>
      <c r="F21" s="39"/>
      <c r="G21" s="87"/>
      <c r="K21" s="50"/>
    </row>
    <row r="22" spans="1:11" ht="69" customHeight="1" x14ac:dyDescent="0.2">
      <c r="A22" s="51" t="s">
        <v>19</v>
      </c>
      <c r="B22" s="45" t="s">
        <v>58</v>
      </c>
      <c r="C22" s="69" t="s">
        <v>13</v>
      </c>
      <c r="D22" s="70">
        <v>80</v>
      </c>
      <c r="E22" s="71">
        <v>0</v>
      </c>
      <c r="F22" s="71"/>
      <c r="G22" s="87">
        <f>E22*D22</f>
        <v>0</v>
      </c>
      <c r="K22" s="50"/>
    </row>
    <row r="23" spans="1:11" ht="12.75" customHeight="1" x14ac:dyDescent="0.2">
      <c r="A23" s="51"/>
      <c r="B23" s="45"/>
      <c r="C23" s="41"/>
      <c r="D23" s="70"/>
      <c r="E23" s="71"/>
      <c r="F23" s="71"/>
      <c r="G23" s="92"/>
      <c r="K23" s="50"/>
    </row>
    <row r="24" spans="1:11" ht="148.5" customHeight="1" x14ac:dyDescent="0.2">
      <c r="A24" s="51" t="s">
        <v>21</v>
      </c>
      <c r="B24" s="45" t="s">
        <v>34</v>
      </c>
      <c r="C24" s="41"/>
      <c r="D24" s="70"/>
      <c r="E24" s="71"/>
      <c r="F24" s="71"/>
      <c r="G24" s="92"/>
      <c r="K24" s="50"/>
    </row>
    <row r="25" spans="1:11" ht="12.75" customHeight="1" x14ac:dyDescent="0.2">
      <c r="A25" s="51"/>
      <c r="B25" s="45" t="s">
        <v>32</v>
      </c>
      <c r="C25" s="69" t="s">
        <v>13</v>
      </c>
      <c r="D25" s="52">
        <v>210</v>
      </c>
      <c r="E25" s="64">
        <v>0</v>
      </c>
      <c r="F25" s="42"/>
      <c r="G25" s="87">
        <f>E25*D25</f>
        <v>0</v>
      </c>
      <c r="K25" s="50"/>
    </row>
    <row r="26" spans="1:11" ht="12.75" customHeight="1" x14ac:dyDescent="0.2">
      <c r="A26" s="51"/>
      <c r="B26" s="45"/>
      <c r="C26" s="41"/>
      <c r="D26" s="52"/>
      <c r="E26" s="64"/>
      <c r="F26" s="42"/>
      <c r="G26" s="88"/>
      <c r="K26" s="50"/>
    </row>
    <row r="27" spans="1:11" ht="135" customHeight="1" x14ac:dyDescent="0.2">
      <c r="A27" s="51" t="s">
        <v>22</v>
      </c>
      <c r="B27" s="76" t="s">
        <v>35</v>
      </c>
      <c r="C27" s="41"/>
      <c r="D27" s="52"/>
      <c r="E27" s="42"/>
      <c r="F27" s="42"/>
      <c r="G27" s="88"/>
      <c r="K27" s="50"/>
    </row>
    <row r="28" spans="1:11" ht="12.75" customHeight="1" x14ac:dyDescent="0.2">
      <c r="A28" s="51"/>
      <c r="B28" s="45" t="s">
        <v>23</v>
      </c>
      <c r="C28" s="69" t="s">
        <v>13</v>
      </c>
      <c r="D28" s="70">
        <v>70</v>
      </c>
      <c r="E28" s="64">
        <v>0</v>
      </c>
      <c r="F28" s="42"/>
      <c r="G28" s="87">
        <f>E28*D28</f>
        <v>0</v>
      </c>
      <c r="K28" s="50"/>
    </row>
    <row r="29" spans="1:11" ht="12.75" customHeight="1" x14ac:dyDescent="0.2">
      <c r="A29" s="51"/>
      <c r="B29" s="45"/>
      <c r="C29" s="69"/>
      <c r="D29" s="52"/>
      <c r="E29" s="64"/>
      <c r="F29" s="42"/>
      <c r="G29" s="87"/>
      <c r="K29" s="50"/>
    </row>
    <row r="30" spans="1:11" ht="36.75" customHeight="1" x14ac:dyDescent="0.2">
      <c r="A30" s="51" t="s">
        <v>24</v>
      </c>
      <c r="B30" s="81" t="s">
        <v>59</v>
      </c>
      <c r="C30" s="69" t="s">
        <v>13</v>
      </c>
      <c r="D30" s="70">
        <v>25</v>
      </c>
      <c r="E30" s="71">
        <v>0</v>
      </c>
      <c r="F30" s="71"/>
      <c r="G30" s="87">
        <f t="shared" ref="G30" si="0">E30*D30</f>
        <v>0</v>
      </c>
      <c r="K30" s="50"/>
    </row>
    <row r="31" spans="1:11" ht="12.75" customHeight="1" thickBot="1" x14ac:dyDescent="0.25">
      <c r="A31" s="38"/>
      <c r="B31" s="45"/>
      <c r="C31" s="36"/>
      <c r="D31" s="52"/>
      <c r="E31" s="39"/>
      <c r="F31" s="39"/>
      <c r="G31" s="87"/>
      <c r="K31" s="50"/>
    </row>
    <row r="32" spans="1:11" ht="12.75" customHeight="1" thickBot="1" x14ac:dyDescent="0.25">
      <c r="A32" s="38"/>
      <c r="B32" s="54" t="s">
        <v>25</v>
      </c>
      <c r="C32" s="55"/>
      <c r="D32" s="56"/>
      <c r="E32" s="57"/>
      <c r="F32" s="57"/>
      <c r="G32" s="90">
        <f>SUM(G22:G31)</f>
        <v>0</v>
      </c>
      <c r="K32" s="50"/>
    </row>
    <row r="33" spans="1:11" ht="12.75" customHeight="1" x14ac:dyDescent="0.2">
      <c r="A33" s="38"/>
      <c r="B33" s="19"/>
      <c r="C33" s="58"/>
      <c r="D33" s="59"/>
      <c r="E33" s="39"/>
      <c r="F33" s="39"/>
      <c r="G33" s="87"/>
      <c r="K33" s="50"/>
    </row>
    <row r="34" spans="1:11" ht="12.75" customHeight="1" x14ac:dyDescent="0.2">
      <c r="A34" s="38"/>
      <c r="B34" s="19"/>
      <c r="C34" s="58"/>
      <c r="D34" s="59"/>
      <c r="E34" s="39"/>
      <c r="F34" s="39"/>
      <c r="G34" s="87"/>
      <c r="K34" s="50"/>
    </row>
    <row r="35" spans="1:11" ht="12.75" customHeight="1" x14ac:dyDescent="0.3">
      <c r="A35" s="38"/>
      <c r="B35" s="60" t="s">
        <v>36</v>
      </c>
      <c r="C35" s="61"/>
      <c r="D35" s="62"/>
      <c r="E35" s="63"/>
      <c r="F35" s="63"/>
      <c r="G35" s="91"/>
      <c r="K35" s="50"/>
    </row>
    <row r="36" spans="1:11" ht="12.75" customHeight="1" x14ac:dyDescent="0.2">
      <c r="A36" s="38"/>
      <c r="B36" s="19"/>
      <c r="C36" s="58"/>
      <c r="D36" s="59"/>
      <c r="E36" s="39"/>
      <c r="F36" s="39"/>
      <c r="G36" s="87"/>
      <c r="K36" s="50"/>
    </row>
    <row r="37" spans="1:11" ht="61.5" customHeight="1" x14ac:dyDescent="0.2">
      <c r="A37" s="51" t="s">
        <v>37</v>
      </c>
      <c r="B37" s="45" t="s">
        <v>40</v>
      </c>
      <c r="C37" s="69" t="s">
        <v>13</v>
      </c>
      <c r="D37" s="70">
        <v>5</v>
      </c>
      <c r="E37" s="71">
        <v>0</v>
      </c>
      <c r="F37" s="71"/>
      <c r="G37" s="87">
        <f t="shared" ref="G37:G41" si="1">E37*D37</f>
        <v>0</v>
      </c>
      <c r="K37" s="50"/>
    </row>
    <row r="38" spans="1:11" ht="12.75" customHeight="1" x14ac:dyDescent="0.2">
      <c r="A38" s="51"/>
      <c r="B38" s="45"/>
      <c r="C38" s="69"/>
      <c r="D38" s="70"/>
      <c r="E38" s="71"/>
      <c r="F38" s="71"/>
      <c r="G38" s="87"/>
      <c r="K38" s="50"/>
    </row>
    <row r="39" spans="1:11" ht="65.25" customHeight="1" x14ac:dyDescent="0.2">
      <c r="A39" s="51" t="s">
        <v>38</v>
      </c>
      <c r="B39" s="45" t="s">
        <v>41</v>
      </c>
      <c r="C39" s="69" t="s">
        <v>13</v>
      </c>
      <c r="D39" s="70">
        <v>5</v>
      </c>
      <c r="E39" s="71">
        <v>0</v>
      </c>
      <c r="F39" s="71"/>
      <c r="G39" s="87">
        <f t="shared" si="1"/>
        <v>0</v>
      </c>
      <c r="K39" s="50"/>
    </row>
    <row r="40" spans="1:11" ht="12.75" customHeight="1" x14ac:dyDescent="0.2">
      <c r="A40" s="51"/>
      <c r="B40" s="45"/>
      <c r="C40" s="69"/>
      <c r="D40" s="70"/>
      <c r="E40" s="71"/>
      <c r="F40" s="71"/>
      <c r="G40" s="87"/>
      <c r="K40" s="50"/>
    </row>
    <row r="41" spans="1:11" ht="143.25" customHeight="1" x14ac:dyDescent="0.2">
      <c r="A41" s="51" t="s">
        <v>42</v>
      </c>
      <c r="B41" s="77" t="s">
        <v>39</v>
      </c>
      <c r="C41" s="69" t="s">
        <v>13</v>
      </c>
      <c r="D41" s="78">
        <v>32</v>
      </c>
      <c r="E41" s="72">
        <v>0</v>
      </c>
      <c r="F41" s="39"/>
      <c r="G41" s="87">
        <f t="shared" si="1"/>
        <v>0</v>
      </c>
      <c r="K41" s="50"/>
    </row>
    <row r="42" spans="1:11" ht="12.75" customHeight="1" x14ac:dyDescent="0.2">
      <c r="A42" s="38"/>
      <c r="B42" s="19"/>
      <c r="C42" s="58"/>
      <c r="D42" s="59"/>
      <c r="E42" s="39"/>
      <c r="F42" s="39"/>
      <c r="G42" s="87"/>
      <c r="K42" s="50"/>
    </row>
    <row r="43" spans="1:11" ht="80.25" customHeight="1" x14ac:dyDescent="0.2">
      <c r="A43" s="51" t="s">
        <v>43</v>
      </c>
      <c r="B43" s="45" t="s">
        <v>60</v>
      </c>
      <c r="C43" s="69" t="s">
        <v>13</v>
      </c>
      <c r="D43" s="70">
        <v>18</v>
      </c>
      <c r="E43" s="71">
        <v>0</v>
      </c>
      <c r="F43" s="71"/>
      <c r="G43" s="87">
        <f t="shared" ref="G43" si="2">E43*D43</f>
        <v>0</v>
      </c>
      <c r="K43" s="50"/>
    </row>
    <row r="44" spans="1:11" ht="12.75" customHeight="1" x14ac:dyDescent="0.2">
      <c r="A44" s="38"/>
      <c r="B44" s="19"/>
      <c r="C44" s="58"/>
      <c r="D44" s="59"/>
      <c r="E44" s="39"/>
      <c r="F44" s="39"/>
      <c r="G44" s="87"/>
      <c r="K44" s="50"/>
    </row>
    <row r="45" spans="1:11" ht="91.5" customHeight="1" x14ac:dyDescent="0.2">
      <c r="A45" s="38" t="s">
        <v>44</v>
      </c>
      <c r="B45" s="77" t="s">
        <v>47</v>
      </c>
      <c r="C45" s="58"/>
      <c r="D45" s="79"/>
      <c r="E45" s="77">
        <v>0</v>
      </c>
      <c r="F45" s="58"/>
      <c r="G45" s="93"/>
      <c r="K45" s="50"/>
    </row>
    <row r="46" spans="1:11" ht="12.75" customHeight="1" x14ac:dyDescent="0.2">
      <c r="A46" s="38"/>
      <c r="B46" s="80" t="s">
        <v>45</v>
      </c>
      <c r="C46" s="58" t="s">
        <v>46</v>
      </c>
      <c r="D46" s="52">
        <v>9</v>
      </c>
      <c r="E46" s="82">
        <v>0</v>
      </c>
      <c r="F46" s="58"/>
      <c r="G46" s="87">
        <f t="shared" ref="G46" si="3">E46*D46</f>
        <v>0</v>
      </c>
      <c r="K46" s="50"/>
    </row>
    <row r="47" spans="1:11" ht="12.75" customHeight="1" thickBot="1" x14ac:dyDescent="0.25">
      <c r="A47" s="38"/>
      <c r="B47" s="19"/>
      <c r="C47" s="58"/>
      <c r="D47" s="59"/>
      <c r="E47" s="39"/>
      <c r="F47" s="39"/>
      <c r="G47" s="87"/>
      <c r="K47" s="50"/>
    </row>
    <row r="48" spans="1:11" ht="12.75" customHeight="1" thickBot="1" x14ac:dyDescent="0.25">
      <c r="A48" s="38"/>
      <c r="B48" s="54" t="s">
        <v>48</v>
      </c>
      <c r="C48" s="55"/>
      <c r="D48" s="56"/>
      <c r="E48" s="57"/>
      <c r="F48" s="57"/>
      <c r="G48" s="90">
        <f>SUM(G37:G47)</f>
        <v>0</v>
      </c>
      <c r="K48" s="50"/>
    </row>
    <row r="49" spans="1:11" ht="12.75" customHeight="1" x14ac:dyDescent="0.2">
      <c r="A49" s="38"/>
      <c r="B49" s="19"/>
      <c r="C49" s="58"/>
      <c r="D49" s="59"/>
      <c r="E49" s="39"/>
      <c r="F49" s="39"/>
      <c r="G49" s="87"/>
      <c r="K49" s="50"/>
    </row>
    <row r="50" spans="1:11" ht="12.75" customHeight="1" x14ac:dyDescent="0.2">
      <c r="A50" s="38"/>
      <c r="B50" s="19"/>
      <c r="C50" s="58"/>
      <c r="D50" s="59"/>
      <c r="E50" s="39"/>
      <c r="F50" s="39"/>
      <c r="G50" s="87"/>
      <c r="K50" s="50"/>
    </row>
    <row r="51" spans="1:11" ht="12.75" customHeight="1" x14ac:dyDescent="0.3">
      <c r="A51" s="38"/>
      <c r="B51" s="60" t="s">
        <v>49</v>
      </c>
      <c r="C51" s="61"/>
      <c r="D51" s="62"/>
      <c r="E51" s="63"/>
      <c r="F51" s="63"/>
      <c r="G51" s="91"/>
      <c r="K51" s="50"/>
    </row>
    <row r="52" spans="1:11" ht="12.75" customHeight="1" x14ac:dyDescent="0.2">
      <c r="A52" s="38"/>
      <c r="B52" s="19"/>
      <c r="C52" s="58"/>
      <c r="D52" s="59"/>
      <c r="E52" s="39"/>
      <c r="F52" s="39"/>
      <c r="G52" s="87"/>
      <c r="K52" s="50"/>
    </row>
    <row r="53" spans="1:11" ht="67.5" customHeight="1" x14ac:dyDescent="0.2">
      <c r="A53" s="51" t="s">
        <v>50</v>
      </c>
      <c r="B53" s="48" t="s">
        <v>33</v>
      </c>
      <c r="C53" s="75"/>
      <c r="D53" s="43"/>
      <c r="E53" s="39"/>
      <c r="F53" s="39"/>
      <c r="G53" s="87"/>
      <c r="K53" s="50"/>
    </row>
    <row r="54" spans="1:11" ht="12.75" customHeight="1" x14ac:dyDescent="0.2">
      <c r="A54" s="38"/>
      <c r="B54" s="48" t="s">
        <v>30</v>
      </c>
      <c r="C54" s="75"/>
      <c r="D54" s="43"/>
      <c r="E54" s="39"/>
      <c r="F54" s="39"/>
      <c r="G54" s="87"/>
      <c r="K54" s="50"/>
    </row>
    <row r="55" spans="1:11" ht="12.75" customHeight="1" x14ac:dyDescent="0.2">
      <c r="A55" s="38"/>
      <c r="B55" s="45" t="s">
        <v>31</v>
      </c>
      <c r="C55" s="36" t="s">
        <v>6</v>
      </c>
      <c r="D55" s="52">
        <v>3</v>
      </c>
      <c r="E55" s="39">
        <v>0</v>
      </c>
      <c r="F55" s="39"/>
      <c r="G55" s="87">
        <f t="shared" ref="G55:G56" si="4">E55*D55</f>
        <v>0</v>
      </c>
      <c r="K55" s="50"/>
    </row>
    <row r="56" spans="1:11" ht="12.75" customHeight="1" x14ac:dyDescent="0.2">
      <c r="A56" s="38"/>
      <c r="B56" s="45" t="s">
        <v>55</v>
      </c>
      <c r="C56" s="36" t="s">
        <v>6</v>
      </c>
      <c r="D56" s="52">
        <v>1</v>
      </c>
      <c r="E56" s="39">
        <v>0</v>
      </c>
      <c r="F56" s="39"/>
      <c r="G56" s="87">
        <f t="shared" si="4"/>
        <v>0</v>
      </c>
      <c r="K56" s="50"/>
    </row>
    <row r="57" spans="1:11" ht="12.75" customHeight="1" x14ac:dyDescent="0.2">
      <c r="A57" s="38"/>
      <c r="B57" s="19"/>
      <c r="C57" s="58"/>
      <c r="D57" s="59"/>
      <c r="E57" s="39"/>
      <c r="F57" s="39"/>
      <c r="G57" s="87"/>
      <c r="K57" s="50"/>
    </row>
    <row r="58" spans="1:11" ht="114" customHeight="1" x14ac:dyDescent="0.2">
      <c r="A58" s="38" t="s">
        <v>52</v>
      </c>
      <c r="B58" s="45" t="s">
        <v>53</v>
      </c>
      <c r="C58" s="41"/>
      <c r="D58" s="52"/>
      <c r="E58" s="39"/>
      <c r="F58" s="39"/>
      <c r="G58" s="87"/>
      <c r="K58" s="50"/>
    </row>
    <row r="59" spans="1:11" ht="12.75" customHeight="1" x14ac:dyDescent="0.2">
      <c r="A59" s="38"/>
      <c r="B59" s="45" t="s">
        <v>51</v>
      </c>
      <c r="C59" s="41" t="s">
        <v>6</v>
      </c>
      <c r="D59" s="52">
        <v>3</v>
      </c>
      <c r="E59" s="39">
        <v>0</v>
      </c>
      <c r="F59" s="39"/>
      <c r="G59" s="87">
        <f t="shared" ref="G59" si="5">E59*D59</f>
        <v>0</v>
      </c>
      <c r="K59" s="50"/>
    </row>
    <row r="60" spans="1:11" ht="12.75" customHeight="1" x14ac:dyDescent="0.2">
      <c r="A60" s="38"/>
      <c r="B60" s="19"/>
      <c r="C60" s="58"/>
      <c r="D60" s="59"/>
      <c r="E60" s="39"/>
      <c r="F60" s="39"/>
      <c r="G60" s="87"/>
      <c r="K60" s="50"/>
    </row>
    <row r="61" spans="1:11" ht="96" customHeight="1" x14ac:dyDescent="0.2">
      <c r="A61" s="38" t="s">
        <v>54</v>
      </c>
      <c r="B61" s="45" t="s">
        <v>56</v>
      </c>
      <c r="C61" s="41"/>
      <c r="D61" s="52"/>
      <c r="E61" s="39"/>
      <c r="F61" s="39"/>
      <c r="G61" s="87"/>
      <c r="K61" s="50"/>
    </row>
    <row r="62" spans="1:11" ht="12.75" customHeight="1" x14ac:dyDescent="0.2">
      <c r="A62" s="38"/>
      <c r="B62" s="45" t="s">
        <v>51</v>
      </c>
      <c r="C62" s="41" t="s">
        <v>6</v>
      </c>
      <c r="D62" s="52">
        <v>1</v>
      </c>
      <c r="E62" s="39">
        <v>0</v>
      </c>
      <c r="F62" s="39"/>
      <c r="G62" s="87">
        <f t="shared" ref="G62" si="6">E62*D62</f>
        <v>0</v>
      </c>
      <c r="K62" s="50"/>
    </row>
    <row r="63" spans="1:11" ht="12.75" customHeight="1" thickBot="1" x14ac:dyDescent="0.25">
      <c r="A63" s="38"/>
      <c r="B63" s="19"/>
      <c r="C63" s="58"/>
      <c r="D63" s="59"/>
      <c r="E63" s="39"/>
      <c r="F63" s="39"/>
      <c r="G63" s="87"/>
      <c r="K63" s="50"/>
    </row>
    <row r="64" spans="1:11" ht="12.75" customHeight="1" thickBot="1" x14ac:dyDescent="0.25">
      <c r="A64" s="38"/>
      <c r="B64" s="54" t="s">
        <v>57</v>
      </c>
      <c r="C64" s="55"/>
      <c r="D64" s="56"/>
      <c r="E64" s="57"/>
      <c r="F64" s="57"/>
      <c r="G64" s="90">
        <f>SUM(G55:G63)</f>
        <v>0</v>
      </c>
      <c r="K64" s="50"/>
    </row>
    <row r="65" spans="1:11" ht="12.75" customHeight="1" x14ac:dyDescent="0.2">
      <c r="A65" s="38"/>
      <c r="B65" s="19"/>
      <c r="C65" s="58"/>
      <c r="D65" s="59"/>
      <c r="E65" s="39"/>
      <c r="F65" s="39"/>
      <c r="G65" s="87"/>
      <c r="K65" s="50"/>
    </row>
    <row r="66" spans="1:11" ht="12.75" customHeight="1" x14ac:dyDescent="0.2">
      <c r="A66" s="38"/>
      <c r="B66" s="45"/>
      <c r="C66" s="36"/>
      <c r="D66" s="52"/>
      <c r="E66" s="39"/>
      <c r="F66" s="39"/>
      <c r="G66" s="87"/>
      <c r="K66" s="50"/>
    </row>
    <row r="67" spans="1:11" ht="16.5" thickBot="1" x14ac:dyDescent="0.3">
      <c r="B67" s="73" t="s">
        <v>11</v>
      </c>
      <c r="C67" s="74"/>
      <c r="D67" s="74"/>
      <c r="E67" s="74"/>
      <c r="F67" s="74"/>
      <c r="G67" s="94"/>
      <c r="K67" s="50"/>
    </row>
    <row r="68" spans="1:11" ht="13.5" thickBot="1" x14ac:dyDescent="0.25">
      <c r="A68" s="46"/>
      <c r="H68" s="49"/>
    </row>
    <row r="69" spans="1:11" ht="17.25" thickBot="1" x14ac:dyDescent="0.35">
      <c r="A69" s="20"/>
      <c r="B69" s="53" t="s">
        <v>26</v>
      </c>
      <c r="C69" s="47"/>
      <c r="D69" s="21"/>
      <c r="E69" s="16"/>
      <c r="F69" s="16"/>
      <c r="G69" s="96">
        <f>G17</f>
        <v>2270</v>
      </c>
      <c r="H69" s="17"/>
    </row>
    <row r="70" spans="1:11" ht="17.25" thickBot="1" x14ac:dyDescent="0.35">
      <c r="A70" s="20"/>
      <c r="B70" s="53" t="s">
        <v>27</v>
      </c>
      <c r="C70" s="47"/>
      <c r="D70" s="21"/>
      <c r="E70" s="16"/>
      <c r="F70" s="16"/>
      <c r="G70" s="96">
        <f>G32</f>
        <v>0</v>
      </c>
      <c r="H70" s="17"/>
    </row>
    <row r="71" spans="1:11" ht="17.25" thickBot="1" x14ac:dyDescent="0.35">
      <c r="A71" s="20"/>
      <c r="B71" s="53" t="s">
        <v>36</v>
      </c>
      <c r="C71" s="47"/>
      <c r="D71" s="21"/>
      <c r="E71" s="16"/>
      <c r="F71" s="16"/>
      <c r="G71" s="96">
        <f>G48</f>
        <v>0</v>
      </c>
      <c r="H71" s="17"/>
    </row>
    <row r="72" spans="1:11" ht="17.25" thickBot="1" x14ac:dyDescent="0.35">
      <c r="A72" s="20"/>
      <c r="B72" s="53" t="s">
        <v>49</v>
      </c>
      <c r="C72" s="47"/>
      <c r="D72" s="21"/>
      <c r="E72" s="16"/>
      <c r="F72" s="16"/>
      <c r="G72" s="96">
        <f>G64</f>
        <v>0</v>
      </c>
      <c r="H72" s="17"/>
    </row>
    <row r="73" spans="1:11" ht="16.5" x14ac:dyDescent="0.3">
      <c r="A73" s="22"/>
      <c r="B73" s="19"/>
      <c r="C73" s="2"/>
      <c r="D73" s="18"/>
      <c r="E73" s="15"/>
      <c r="F73" s="15"/>
      <c r="G73" s="97"/>
      <c r="H73" s="17"/>
    </row>
    <row r="74" spans="1:11" ht="17.25" thickBot="1" x14ac:dyDescent="0.3">
      <c r="A74" s="22"/>
      <c r="B74" s="13"/>
      <c r="C74" s="5"/>
      <c r="D74" s="23"/>
      <c r="E74" s="24" t="s">
        <v>7</v>
      </c>
      <c r="F74" s="25"/>
      <c r="G74" s="98">
        <f>G69+G70</f>
        <v>2270</v>
      </c>
    </row>
    <row r="75" spans="1:11" ht="15.75" x14ac:dyDescent="0.25">
      <c r="A75" s="22"/>
      <c r="B75" s="26"/>
      <c r="C75" s="26"/>
      <c r="D75" s="27"/>
      <c r="E75" s="26"/>
      <c r="F75" s="25"/>
      <c r="G75" s="99"/>
    </row>
    <row r="76" spans="1:11" ht="17.25" thickBot="1" x14ac:dyDescent="0.3">
      <c r="A76" s="22"/>
      <c r="B76" s="13"/>
      <c r="C76" s="26"/>
      <c r="D76" s="23"/>
      <c r="E76" s="24" t="s">
        <v>8</v>
      </c>
      <c r="F76" s="25"/>
      <c r="G76" s="98">
        <f>ROUND(G74*0.25,2)</f>
        <v>567.5</v>
      </c>
    </row>
    <row r="77" spans="1:11" ht="15.75" x14ac:dyDescent="0.25">
      <c r="A77" s="22"/>
      <c r="B77" s="26"/>
      <c r="C77" s="26"/>
      <c r="D77" s="27"/>
      <c r="E77" s="26"/>
      <c r="F77" s="25"/>
      <c r="G77" s="99"/>
    </row>
    <row r="78" spans="1:11" ht="17.25" thickBot="1" x14ac:dyDescent="0.35">
      <c r="A78" s="28"/>
      <c r="B78" s="13"/>
      <c r="C78" s="26"/>
      <c r="D78" s="23"/>
      <c r="E78" s="24" t="s">
        <v>9</v>
      </c>
      <c r="F78" s="25"/>
      <c r="G78" s="98">
        <f>SUM(G74:G76)</f>
        <v>2837.5</v>
      </c>
    </row>
    <row r="79" spans="1:11" ht="16.5" x14ac:dyDescent="0.3">
      <c r="B79" s="29"/>
      <c r="C79" s="29"/>
      <c r="D79" s="30"/>
      <c r="E79" s="31"/>
      <c r="F79" s="15"/>
      <c r="G79" s="97"/>
    </row>
    <row r="80" spans="1:11" ht="34.5" customHeight="1" x14ac:dyDescent="0.2"/>
  </sheetData>
  <mergeCells count="1">
    <mergeCell ref="E2:F2"/>
  </mergeCells>
  <phoneticPr fontId="9" type="noConversion"/>
  <pageMargins left="0.98425196850393704" right="0.19685039370078741" top="0.70866141732283472" bottom="0.35433070866141736" header="0.51181102362204722" footer="0.15748031496062992"/>
  <pageSetup paperSize="9" scale="85" firstPageNumber="20" orientation="portrait" useFirstPageNumber="1" r:id="rId1"/>
  <headerFooter alignWithMargins="0">
    <oddHeader>&amp;R2</oddHeader>
    <oddFooter>&amp;C&amp;8Troškovnik - Koprivničko - križevačka županija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Građevinski radovi</vt:lpstr>
      <vt:lpstr>'Građevinski radovi'!Ispis_naslova</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dado</dc:creator>
  <cp:lastModifiedBy>VedranaPodnar</cp:lastModifiedBy>
  <cp:lastPrinted>2019-05-22T05:08:16Z</cp:lastPrinted>
  <dcterms:created xsi:type="dcterms:W3CDTF">2011-01-11T19:03:39Z</dcterms:created>
  <dcterms:modified xsi:type="dcterms:W3CDTF">2022-10-19T12:27:54Z</dcterms:modified>
</cp:coreProperties>
</file>